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4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<sst xmlns="http://schemas.openxmlformats.org/spreadsheetml/2006/main" count="28" uniqueCount="28">
  <si>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揭西县2025年驻镇帮镇扶村资金分配计划</t>
  </si>
  <si>
    <t>单位：万元</t>
  </si>
  <si>
    <t>序号</t>
  </si>
  <si>
    <t>乡镇（街道）</t>
  </si>
  <si>
    <t>拟安排资金</t>
  </si>
  <si>
    <t>资金类型</t>
  </si>
  <si>
    <t>中央财政衔接推进乡村振兴补助资金省级配套（揭西财农[2025]10号）</t>
  </si>
  <si>
    <t>省级驻镇帮镇扶村资金(揭西财农[2025]9号)</t>
  </si>
  <si>
    <t>东莞市驻镇帮镇扶村资金(揭西财农[2025]13号)</t>
  </si>
  <si>
    <t>县级配套资金</t>
  </si>
  <si>
    <t>合计</t>
  </si>
  <si>
    <t>上砂镇</t>
  </si>
  <si>
    <t>五云镇</t>
  </si>
  <si>
    <t>良田乡</t>
  </si>
  <si>
    <t>坪上镇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</si>
  <si>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</si>
  <si>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</si>
  <si>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</si>
  <si>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</si>
  <si>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</si>
  <si>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</si>
  <si>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</si>
  <si>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钱坑镇</t>
  </si>
  <si>
    <t>大溪镇</t>
  </si>
  <si>
    <t>塔头镇</t>
  </si>
  <si>
    <t>东园镇</t>
  </si>
  <si>
    <t>棉湖镇</t>
  </si>
  <si>
    <t>河婆街道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</si>
</sst>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06;&#36139;&#21150;ftp\&#25581;&#35199;&#21439;&#25206;&#36139;&#21150;\2025&#24180;&#20065;&#26449;&#25391;&#20852;&#36164;&#26009;\&#25253;&#34920;&#24635;&#32467;\2025&#24180;&#36164;&#37329;&#23433;&#25490;&#35745;&#2101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安排计划表（以此为准）"/>
      <sheetName val="资金来源"/>
      <sheetName val="资金需求"/>
      <sheetName val="各乡镇安排资金"/>
      <sheetName val="Sheet2"/>
      <sheetName val="Sheet1"/>
      <sheetName val="资金分配计划"/>
    </sheetNames>
    <sheetDataSet>
      <sheetData sheetId="0"/>
      <sheetData sheetId="1"/>
      <sheetData sheetId="2"/>
      <sheetData sheetId="3"/>
      <sheetData sheetId="4"/>
      <sheetData sheetId="5">
        <row r="2">
          <cell r="B2" t="str">
            <v>各乡镇（街道）</v>
          </cell>
        </row>
        <row r="2">
          <cell r="D2" t="str">
            <v>计划安排资金（万元）</v>
          </cell>
        </row>
        <row r="3">
          <cell r="B3" t="str">
            <v>东园镇</v>
          </cell>
          <cell r="C3" t="str">
            <v>安排资金</v>
          </cell>
          <cell r="D3">
            <v>1080</v>
          </cell>
        </row>
        <row r="4">
          <cell r="B4" t="str">
            <v>凤江镇</v>
          </cell>
          <cell r="C4" t="str">
            <v>安排资金</v>
          </cell>
          <cell r="D4">
            <v>1100</v>
          </cell>
        </row>
        <row r="5">
          <cell r="B5" t="str">
            <v>京溪园镇</v>
          </cell>
          <cell r="C5" t="str">
            <v>安排资金</v>
          </cell>
          <cell r="D5">
            <v>1220</v>
          </cell>
        </row>
        <row r="6">
          <cell r="B6" t="str">
            <v>良田乡</v>
          </cell>
          <cell r="C6" t="str">
            <v>安排资金</v>
          </cell>
          <cell r="D6">
            <v>610</v>
          </cell>
        </row>
        <row r="7">
          <cell r="B7" t="str">
            <v>龙潭镇</v>
          </cell>
          <cell r="C7" t="str">
            <v>安排资金</v>
          </cell>
          <cell r="D7">
            <v>1000</v>
          </cell>
        </row>
        <row r="8">
          <cell r="B8" t="str">
            <v>棉湖镇</v>
          </cell>
          <cell r="C8" t="str">
            <v>安排资金</v>
          </cell>
          <cell r="D8">
            <v>640</v>
          </cell>
        </row>
        <row r="9">
          <cell r="B9" t="str">
            <v>南山镇</v>
          </cell>
          <cell r="C9" t="str">
            <v>安排资金</v>
          </cell>
          <cell r="D9">
            <v>1620</v>
          </cell>
        </row>
        <row r="10">
          <cell r="B10" t="str">
            <v>坪上镇</v>
          </cell>
          <cell r="C10" t="str">
            <v>安排资金</v>
          </cell>
          <cell r="D10">
            <v>1520</v>
          </cell>
        </row>
        <row r="11">
          <cell r="B11" t="str">
            <v>钱坑镇</v>
          </cell>
          <cell r="C11" t="str">
            <v>安排资金</v>
          </cell>
          <cell r="D11">
            <v>750</v>
          </cell>
        </row>
        <row r="12">
          <cell r="B12" t="str">
            <v>上砂镇</v>
          </cell>
          <cell r="C12" t="str">
            <v>安排资金</v>
          </cell>
          <cell r="D12">
            <v>1050</v>
          </cell>
        </row>
        <row r="13">
          <cell r="B13" t="str">
            <v>塔头镇</v>
          </cell>
          <cell r="C13" t="str">
            <v>安排资金</v>
          </cell>
          <cell r="D13">
            <v>1450</v>
          </cell>
        </row>
        <row r="14">
          <cell r="B14" t="str">
            <v>五经富镇</v>
          </cell>
          <cell r="C14" t="str">
            <v>安排资金</v>
          </cell>
          <cell r="D14">
            <v>2650</v>
          </cell>
        </row>
        <row r="15">
          <cell r="B15" t="str">
            <v>五云镇</v>
          </cell>
          <cell r="C15" t="str">
            <v>安排资金</v>
          </cell>
          <cell r="D15">
            <v>1000</v>
          </cell>
        </row>
        <row r="16">
          <cell r="B16" t="str">
            <v>灰寨镇</v>
          </cell>
          <cell r="C16" t="str">
            <v>安排资金</v>
          </cell>
          <cell r="D16">
            <v>440</v>
          </cell>
        </row>
        <row r="17">
          <cell r="B17" t="str">
            <v>金和镇</v>
          </cell>
          <cell r="C17" t="str">
            <v>安排资金</v>
          </cell>
          <cell r="D17">
            <v>440</v>
          </cell>
        </row>
        <row r="18">
          <cell r="B18" t="str">
            <v>大溪镇</v>
          </cell>
          <cell r="C18" t="str">
            <v>安排资金</v>
          </cell>
          <cell r="D18">
            <v>500</v>
          </cell>
        </row>
        <row r="19">
          <cell r="B19" t="str">
            <v>河婆街道</v>
          </cell>
          <cell r="C19" t="str">
            <v>安排资金</v>
          </cell>
          <cell r="D19">
            <v>1800</v>
          </cell>
        </row>
        <row r="20">
          <cell r="D20">
            <v>18870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zoomScale="70" zoomScaleNormal="70" workbookViewId="0">
      <selection activeCell="K4" sqref="K4"/>
    </sheetView>
  </sheetViews>
  <sheetFormatPr defaultColWidth="9" defaultRowHeight="14.25" outlineLevelCol="6"/>
  <cols>
    <col min="1" max="1" width="9" style="1"/>
    <col min="2" max="2" width="15.25" style="1" customWidth="1"/>
    <col min="3" max="3" width="12.35" style="1" customWidth="1"/>
    <col min="4" max="4" width="22.75" style="2" customWidth="1"/>
    <col min="5" max="5" width="18.2083333333333" style="2" customWidth="1"/>
    <col min="6" max="6" width="16.6" style="2" customWidth="1"/>
    <col min="7" max="7" width="14.1083333333333" style="2" customWidth="1"/>
    <col min="8" max="8" width="9" style="1" customWidth="1"/>
    <col min="9" max="16378" width="9" style="1"/>
  </cols>
  <sheetData>
    <row r="1" s="1" customFormat="1" ht="4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/>
      <c r="B2" s="4"/>
      <c r="C2" s="4"/>
      <c r="D2" s="4"/>
      <c r="E2" s="4"/>
      <c r="F2" s="4"/>
      <c r="G2" s="4" t="s">
        <v>1</v>
      </c>
    </row>
    <row r="3" s="1" customFormat="1" ht="48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6"/>
    </row>
    <row r="4" s="1" customFormat="1" ht="114" customHeight="1" spans="1:7">
      <c r="A4" s="7"/>
      <c r="B4" s="7"/>
      <c r="C4" s="7"/>
      <c r="D4" s="6" t="s">
        <v>6</v>
      </c>
      <c r="E4" s="6" t="s">
        <v>7</v>
      </c>
      <c r="F4" s="6" t="s">
        <v>8</v>
      </c>
      <c r="G4" s="6" t="s">
        <v>9</v>
      </c>
    </row>
    <row r="5" s="1" customFormat="1" ht="36" customHeight="1" spans="1:7">
      <c r="A5" s="6" t="s">
        <v>10</v>
      </c>
      <c r="B5" s="6"/>
      <c r="C5" s="6">
        <f>SUM(C6:C22)</f>
        <v>18870</v>
      </c>
      <c r="D5" s="6">
        <f>SUM(D6:D22)</f>
        <v>1775</v>
      </c>
      <c r="E5" s="6">
        <f>SUM(E6:E22)</f>
        <v>5075</v>
      </c>
      <c r="F5" s="6">
        <f>SUM(F6:F22)</f>
        <v>9600</v>
      </c>
      <c r="G5" s="6">
        <f>SUM(G6:G22)</f>
        <v>2420</v>
      </c>
    </row>
    <row r="6" s="1" customFormat="1" ht="34" customHeight="1" spans="1:7">
      <c r="A6" s="6">
        <v>1</v>
      </c>
      <c r="B6" s="6" t="s">
        <v>11</v>
      </c>
      <c r="C6" s="6">
        <f>VLOOKUP(B6,[1]Sheet1!B$1:D$65536,3,0)</f>
        <v>1050</v>
      </c>
      <c r="D6" s="6">
        <v>60</v>
      </c>
      <c r="E6" s="6">
        <v>230</v>
      </c>
      <c r="F6" s="6">
        <f t="shared" ref="F6:F21" si="0">C6-D6-E6-G6</f>
        <v>720</v>
      </c>
      <c r="G6" s="6">
        <v>40</v>
      </c>
    </row>
    <row r="7" s="1" customFormat="1" ht="34" customHeight="1" spans="1:7">
      <c r="A7" s="6">
        <v>2</v>
      </c>
      <c r="B7" s="6" t="s">
        <v>12</v>
      </c>
      <c r="C7" s="6">
        <f>VLOOKUP(B7,[1]Sheet1!B$1:D$65536,3,0)</f>
        <v>1000</v>
      </c>
      <c r="D7" s="6">
        <v>100</v>
      </c>
      <c r="E7" s="6">
        <v>240</v>
      </c>
      <c r="F7" s="6">
        <f t="shared" si="0"/>
        <v>620</v>
      </c>
      <c r="G7" s="6">
        <v>40</v>
      </c>
    </row>
    <row r="8" s="1" customFormat="1" ht="34" customHeight="1" spans="1:7">
      <c r="A8" s="6">
        <v>3</v>
      </c>
      <c r="B8" s="6" t="s">
        <v>13</v>
      </c>
      <c r="C8" s="6">
        <f>VLOOKUP(B8,[1]Sheet1!B$1:D$65536,3,0)</f>
        <v>610</v>
      </c>
      <c r="D8" s="6">
        <v>100</v>
      </c>
      <c r="E8" s="6">
        <v>140</v>
      </c>
      <c r="F8" s="6">
        <f t="shared" si="0"/>
        <v>330</v>
      </c>
      <c r="G8" s="6">
        <v>40</v>
      </c>
    </row>
    <row r="9" s="1" customFormat="1" ht="34" customHeight="1" spans="1:7">
      <c r="A9" s="6">
        <v>4</v>
      </c>
      <c r="B9" s="6" t="s">
        <v>14</v>
      </c>
      <c r="C9" s="6">
        <f>VLOOKUP(B9,[1]Sheet1!B$1:D$65536,3,0)</f>
        <v>1520</v>
      </c>
      <c r="D9" s="6">
        <v>200</v>
      </c>
      <c r="E9" s="6">
        <v>800</v>
      </c>
      <c r="F9" s="6">
        <f t="shared" si="0"/>
        <v>480</v>
      </c>
      <c r="G9" s="6">
        <v>40</v>
      </c>
    </row>
    <row r="10" s="1" customFormat="1" ht="34" customHeight="1" spans="1:7">
      <c r="A10" s="6">
        <v>5</v>
      </c>
      <c r="B10" s="6" t="s">
        <v>15</v>
      </c>
      <c r="C10" s="6">
        <f>VLOOKUP(B10,[1]Sheet1!B$1:D$65536,3,0)</f>
        <v>1000</v>
      </c>
      <c r="D10" s="6">
        <v>85</v>
      </c>
      <c r="E10" s="6">
        <v>130</v>
      </c>
      <c r="F10" s="6">
        <f t="shared" si="0"/>
        <v>745</v>
      </c>
      <c r="G10" s="6">
        <v>40</v>
      </c>
    </row>
    <row r="11" s="1" customFormat="1" ht="34" customHeight="1" spans="1:7">
      <c r="A11" s="6">
        <v>6</v>
      </c>
      <c r="B11" s="6" t="s">
        <v>16</v>
      </c>
      <c r="C11" s="6">
        <f>VLOOKUP(B11,[1]Sheet1!B$1:D$65536,3,0)</f>
        <v>1620</v>
      </c>
      <c r="D11" s="6">
        <v>100</v>
      </c>
      <c r="E11" s="6">
        <v>200</v>
      </c>
      <c r="F11" s="6">
        <f t="shared" si="0"/>
        <v>1280</v>
      </c>
      <c r="G11" s="6">
        <v>40</v>
      </c>
    </row>
    <row r="12" s="1" customFormat="1" ht="34" customHeight="1" spans="1:7">
      <c r="A12" s="6">
        <v>7</v>
      </c>
      <c r="B12" s="6" t="s">
        <v>17</v>
      </c>
      <c r="C12" s="6">
        <f>VLOOKUP(B12,[1]Sheet1!B$1:D$65536,3,0)</f>
        <v>440</v>
      </c>
      <c r="D12" s="6">
        <v>40</v>
      </c>
      <c r="E12" s="6">
        <v>50</v>
      </c>
      <c r="F12" s="6">
        <f t="shared" si="0"/>
        <v>310</v>
      </c>
      <c r="G12" s="6">
        <v>40</v>
      </c>
    </row>
    <row r="13" s="1" customFormat="1" ht="34" customHeight="1" spans="1:7">
      <c r="A13" s="6">
        <v>8</v>
      </c>
      <c r="B13" s="6" t="s">
        <v>18</v>
      </c>
      <c r="C13" s="6">
        <f>VLOOKUP(B13,[1]Sheet1!B$1:D$65536,3,0)</f>
        <v>1220</v>
      </c>
      <c r="D13" s="6">
        <v>100</v>
      </c>
      <c r="E13" s="6">
        <v>230</v>
      </c>
      <c r="F13" s="6">
        <f t="shared" si="0"/>
        <v>850</v>
      </c>
      <c r="G13" s="6">
        <v>40</v>
      </c>
    </row>
    <row r="14" s="1" customFormat="1" ht="34" customHeight="1" spans="1:7">
      <c r="A14" s="6">
        <v>9</v>
      </c>
      <c r="B14" s="6" t="s">
        <v>19</v>
      </c>
      <c r="C14" s="6">
        <f>VLOOKUP(B14,[1]Sheet1!B$1:D$65536,3,0)</f>
        <v>2650</v>
      </c>
      <c r="D14" s="6">
        <v>200</v>
      </c>
      <c r="E14" s="6">
        <v>1310</v>
      </c>
      <c r="F14" s="6">
        <f t="shared" si="0"/>
        <v>1100</v>
      </c>
      <c r="G14" s="6">
        <v>40</v>
      </c>
    </row>
    <row r="15" s="1" customFormat="1" ht="34" customHeight="1" spans="1:7">
      <c r="A15" s="6">
        <v>10</v>
      </c>
      <c r="B15" s="6" t="s">
        <v>20</v>
      </c>
      <c r="C15" s="6">
        <f>VLOOKUP(B15,[1]Sheet1!B$1:D$65536,3,0)</f>
        <v>1100</v>
      </c>
      <c r="D15" s="6">
        <v>180</v>
      </c>
      <c r="E15" s="6">
        <v>130</v>
      </c>
      <c r="F15" s="6">
        <f t="shared" si="0"/>
        <v>750</v>
      </c>
      <c r="G15" s="6">
        <v>40</v>
      </c>
    </row>
    <row r="16" s="1" customFormat="1" ht="34" customHeight="1" spans="1:7">
      <c r="A16" s="6">
        <v>11</v>
      </c>
      <c r="B16" s="6" t="s">
        <v>21</v>
      </c>
      <c r="C16" s="6">
        <f>VLOOKUP(B16,[1]Sheet1!B$1:D$65536,3,0)</f>
        <v>440</v>
      </c>
      <c r="D16" s="6">
        <v>100</v>
      </c>
      <c r="E16" s="6">
        <v>100</v>
      </c>
      <c r="F16" s="6">
        <f t="shared" si="0"/>
        <v>200</v>
      </c>
      <c r="G16" s="6">
        <v>40</v>
      </c>
    </row>
    <row r="17" s="1" customFormat="1" ht="34" customHeight="1" spans="1:7">
      <c r="A17" s="6">
        <v>12</v>
      </c>
      <c r="B17" s="6" t="s">
        <v>22</v>
      </c>
      <c r="C17" s="6">
        <f>VLOOKUP(B17,[1]Sheet1!B$1:D$65536,3,0)</f>
        <v>750</v>
      </c>
      <c r="D17" s="6">
        <v>20</v>
      </c>
      <c r="E17" s="6">
        <v>400</v>
      </c>
      <c r="F17" s="6">
        <f t="shared" si="0"/>
        <v>290</v>
      </c>
      <c r="G17" s="6">
        <v>40</v>
      </c>
    </row>
    <row r="18" s="1" customFormat="1" ht="34" customHeight="1" spans="1:7">
      <c r="A18" s="6">
        <v>13</v>
      </c>
      <c r="B18" s="6" t="s">
        <v>23</v>
      </c>
      <c r="C18" s="6">
        <f>VLOOKUP(B18,[1]Sheet1!B$1:D$65536,3,0)</f>
        <v>500</v>
      </c>
      <c r="D18" s="6">
        <v>0</v>
      </c>
      <c r="E18" s="6">
        <v>25</v>
      </c>
      <c r="F18" s="6">
        <f t="shared" si="0"/>
        <v>455</v>
      </c>
      <c r="G18" s="6">
        <v>20</v>
      </c>
    </row>
    <row r="19" s="1" customFormat="1" ht="34" customHeight="1" spans="1:7">
      <c r="A19" s="6">
        <v>14</v>
      </c>
      <c r="B19" s="6" t="s">
        <v>24</v>
      </c>
      <c r="C19" s="6">
        <f>VLOOKUP(B19,[1]Sheet1!B$1:D$65536,3,0)</f>
        <v>1450</v>
      </c>
      <c r="D19" s="6">
        <v>250</v>
      </c>
      <c r="E19" s="6">
        <v>560</v>
      </c>
      <c r="F19" s="6">
        <f t="shared" si="0"/>
        <v>600</v>
      </c>
      <c r="G19" s="6">
        <v>40</v>
      </c>
    </row>
    <row r="20" s="1" customFormat="1" ht="34" customHeight="1" spans="1:7">
      <c r="A20" s="6">
        <v>15</v>
      </c>
      <c r="B20" s="6" t="s">
        <v>25</v>
      </c>
      <c r="C20" s="6">
        <f>VLOOKUP(B20,[1]Sheet1!B$1:D$65536,3,0)</f>
        <v>1080</v>
      </c>
      <c r="D20" s="6">
        <v>200</v>
      </c>
      <c r="E20" s="6">
        <v>300</v>
      </c>
      <c r="F20" s="6">
        <f t="shared" si="0"/>
        <v>540</v>
      </c>
      <c r="G20" s="6">
        <v>40</v>
      </c>
    </row>
    <row r="21" s="1" customFormat="1" ht="34" customHeight="1" spans="1:7">
      <c r="A21" s="6">
        <v>16</v>
      </c>
      <c r="B21" s="6" t="s">
        <v>26</v>
      </c>
      <c r="C21" s="6">
        <f>VLOOKUP(B21,[1]Sheet1!B$1:D$65536,3,0)</f>
        <v>640</v>
      </c>
      <c r="D21" s="6">
        <v>40</v>
      </c>
      <c r="E21" s="6">
        <v>230</v>
      </c>
      <c r="F21" s="6">
        <f t="shared" si="0"/>
        <v>330</v>
      </c>
      <c r="G21" s="6">
        <v>40</v>
      </c>
    </row>
    <row r="22" s="1" customFormat="1" ht="34" customHeight="1" spans="1:7">
      <c r="A22" s="6">
        <v>17</v>
      </c>
      <c r="B22" s="6" t="s">
        <v>27</v>
      </c>
      <c r="C22" s="6">
        <f>VLOOKUP(B22,[1]Sheet1!B$1:D$65536,3,0)</f>
        <v>1800</v>
      </c>
      <c r="D22" s="6">
        <v>0</v>
      </c>
      <c r="E22" s="6">
        <v>0</v>
      </c>
      <c r="F22" s="6">
        <v>0</v>
      </c>
      <c r="G22" s="6">
        <v>1800</v>
      </c>
    </row>
  </sheetData>
  <mergeCells count="6">
    <mergeCell ref="A1:G1"/>
    <mergeCell ref="D3:G3"/>
    <mergeCell ref="A5:B5"/>
    <mergeCell ref="A3:A4"/>
    <mergeCell ref="B3:B4"/>
    <mergeCell ref="C3:C4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WPS_1554076962</cp:lastModifiedBy>
  <dcterms:created xsi:type="dcterms:W3CDTF">2025-05-06T02:24:00Z</dcterms:created>
  <dcterms:modified xsi:type="dcterms:W3CDTF">2025-05-19T07:34:40Z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CC1F0AE8EBB4427C9B8D7F983C7FD8B0_11</vt:lpwstr>
  </property>
  <property fmtid="{D5CDD505-2E9C-101B-9397-08002B2CF9AE}" pid="3" name="KSOProductBuildVer">
    <vt:lpwstr>2052-12.1.0.21171</vt:lpwstr>
  </property>
</Properties>
</file>